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thernfarmingsystems-my.sharepoint.com/personal/lmiller_sfs_org_au/Documents/MLA FAP projects/Pastures perform &amp; persist/Premium pasture clubs/Nitrogen/"/>
    </mc:Choice>
  </mc:AlternateContent>
  <xr:revisionPtr revIDLastSave="7" documentId="13_ncr:1_{C55839D9-EF95-46B1-A668-BFD4201798A8}" xr6:coauthVersionLast="47" xr6:coauthVersionMax="47" xr10:uidLastSave="{6496F485-032F-4C29-B7E0-898FDB36117A}"/>
  <bookViews>
    <workbookView xWindow="-120" yWindow="-120" windowWidth="20730" windowHeight="11040" xr2:uid="{4EEE6876-619C-4D09-BD10-3B0E23C58B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J16" i="1"/>
  <c r="H15" i="1"/>
  <c r="I15" i="1"/>
  <c r="J15" i="1"/>
  <c r="H14" i="1"/>
  <c r="I14" i="1"/>
  <c r="J14" i="1"/>
  <c r="I12" i="1"/>
  <c r="H13" i="1"/>
  <c r="I13" i="1"/>
  <c r="J13" i="1"/>
  <c r="H12" i="1"/>
  <c r="J12" i="1"/>
  <c r="G16" i="1"/>
  <c r="G15" i="1"/>
  <c r="G14" i="1"/>
  <c r="G13" i="1"/>
  <c r="G12" i="1"/>
  <c r="G11" i="1"/>
  <c r="C10" i="1"/>
  <c r="H11" i="1"/>
  <c r="I11" i="1"/>
  <c r="J11" i="1"/>
  <c r="C11" i="1"/>
  <c r="C12" i="1"/>
  <c r="C13" i="1"/>
  <c r="C14" i="1"/>
  <c r="A6" i="1"/>
  <c r="A7" i="1"/>
  <c r="A5" i="1"/>
  <c r="B3" i="1"/>
  <c r="H4" i="1" s="1"/>
  <c r="G4" i="1" l="1"/>
  <c r="G5" i="1" s="1"/>
  <c r="H6" i="1"/>
  <c r="H5" i="1"/>
  <c r="H7" i="1"/>
  <c r="F4" i="1"/>
  <c r="D4" i="1"/>
  <c r="D5" i="1" s="1"/>
  <c r="E4" i="1"/>
  <c r="G6" i="1" l="1"/>
  <c r="G7" i="1"/>
  <c r="E7" i="1"/>
  <c r="E6" i="1"/>
  <c r="E5" i="1"/>
  <c r="D7" i="1"/>
  <c r="D6" i="1"/>
  <c r="F7" i="1"/>
  <c r="F6" i="1"/>
  <c r="F5" i="1"/>
</calcChain>
</file>

<file path=xl/sharedStrings.xml><?xml version="1.0" encoding="utf-8"?>
<sst xmlns="http://schemas.openxmlformats.org/spreadsheetml/2006/main" count="22" uniqueCount="22">
  <si>
    <t>Pasture DM response to 40kgN/ha</t>
  </si>
  <si>
    <t>Extra DM kg/ha</t>
  </si>
  <si>
    <t>Urea Rate kg/ha</t>
  </si>
  <si>
    <t>kgN/ha</t>
  </si>
  <si>
    <t>DM response kgDM/kgN</t>
  </si>
  <si>
    <t>Cost of Urea / tonne</t>
  </si>
  <si>
    <t>$/ha</t>
  </si>
  <si>
    <t>Feed MJME/kgDM</t>
  </si>
  <si>
    <t>Cost of grain energy c/MJME</t>
  </si>
  <si>
    <t>Cost of pasture energy c/MJME</t>
  </si>
  <si>
    <t>Grain DM %</t>
  </si>
  <si>
    <t>Energy in Grain</t>
  </si>
  <si>
    <t>Cost of Grain / tonne</t>
  </si>
  <si>
    <t>Grain</t>
  </si>
  <si>
    <t>Cost of Hay / tonne</t>
  </si>
  <si>
    <t>Energy of Hay (MJME/kgDM)</t>
  </si>
  <si>
    <t>(MJME/kgDM)</t>
  </si>
  <si>
    <t>DM%</t>
  </si>
  <si>
    <t>Cost of hay energy c/MJME</t>
  </si>
  <si>
    <t>Data can be adjusted in green cells</t>
  </si>
  <si>
    <t>Acknowlegment: Lee Mehenett, Incitec Pivot Fertilisers</t>
  </si>
  <si>
    <r>
      <rPr>
        <b/>
        <sz val="11"/>
        <color theme="1"/>
        <rFont val="Calibri"/>
        <family val="2"/>
        <scheme val="minor"/>
      </rPr>
      <t>For information on use:</t>
    </r>
    <r>
      <rPr>
        <sz val="11"/>
        <color theme="1"/>
        <rFont val="Calibri"/>
        <family val="2"/>
        <scheme val="minor"/>
      </rPr>
      <t xml:space="preserve"> watch Lee explain on "How to use fertiliser Nitrogen successfully," webinar.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</si>
</sst>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indent="5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 applyBorder="1"/>
    <xf numFmtId="0" fontId="0" fillId="0" borderId="0" xfId="0" applyBorder="1"/>
    <xf numFmtId="0" fontId="0" fillId="0" borderId="8" xfId="0" applyBorder="1"/>
    <xf numFmtId="1" fontId="0" fillId="0" borderId="0" xfId="0" applyNumberFormat="1" applyBorder="1"/>
    <xf numFmtId="0" fontId="0" fillId="3" borderId="0" xfId="0" applyFill="1" applyBorder="1"/>
    <xf numFmtId="0" fontId="0" fillId="2" borderId="0" xfId="0" quotePrefix="1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Border="1" applyAlignment="1">
      <alignment textRotation="90" wrapText="1"/>
    </xf>
    <xf numFmtId="0" fontId="0" fillId="4" borderId="0" xfId="0" applyFill="1" applyBorder="1"/>
    <xf numFmtId="1" fontId="0" fillId="4" borderId="0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left" indent="7"/>
    </xf>
    <xf numFmtId="164" fontId="0" fillId="5" borderId="10" xfId="0" applyNumberFormat="1" applyFill="1" applyBorder="1" applyAlignment="1">
      <alignment horizontal="left" indent="7"/>
    </xf>
    <xf numFmtId="0" fontId="0" fillId="2" borderId="5" xfId="0" applyFill="1" applyBorder="1"/>
    <xf numFmtId="164" fontId="0" fillId="2" borderId="1" xfId="1" applyNumberFormat="1" applyFont="1" applyFill="1" applyBorder="1" applyAlignment="1">
      <alignment horizontal="left" indent="13"/>
    </xf>
    <xf numFmtId="164" fontId="0" fillId="2" borderId="3" xfId="1" applyNumberFormat="1" applyFont="1" applyFill="1" applyBorder="1" applyAlignment="1">
      <alignment horizontal="left" indent="12"/>
    </xf>
    <xf numFmtId="164" fontId="0" fillId="2" borderId="12" xfId="1" applyNumberFormat="1" applyFont="1" applyFill="1" applyBorder="1" applyAlignment="1">
      <alignment horizontal="left" indent="12"/>
    </xf>
    <xf numFmtId="0" fontId="4" fillId="0" borderId="6" xfId="0" applyFont="1" applyBorder="1" applyAlignment="1">
      <alignment horizontal="center" wrapText="1"/>
    </xf>
    <xf numFmtId="0" fontId="2" fillId="0" borderId="7" xfId="0" applyFont="1" applyBorder="1"/>
    <xf numFmtId="0" fontId="0" fillId="2" borderId="0" xfId="0" applyFill="1" applyBorder="1" applyAlignment="1">
      <alignment horizontal="left"/>
    </xf>
    <xf numFmtId="0" fontId="2" fillId="0" borderId="10" xfId="0" applyFont="1" applyBorder="1"/>
    <xf numFmtId="0" fontId="0" fillId="0" borderId="11" xfId="0" applyBorder="1"/>
    <xf numFmtId="0" fontId="0" fillId="0" borderId="13" xfId="0" applyBorder="1"/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7" xfId="0" applyFont="1" applyFill="1" applyBorder="1"/>
    <xf numFmtId="164" fontId="0" fillId="2" borderId="7" xfId="1" applyNumberFormat="1" applyFont="1" applyFill="1" applyBorder="1" applyAlignment="1">
      <alignment horizontal="left" indent="4"/>
    </xf>
    <xf numFmtId="164" fontId="0" fillId="2" borderId="10" xfId="1" applyNumberFormat="1" applyFont="1" applyFill="1" applyBorder="1" applyAlignment="1">
      <alignment horizontal="left" indent="4"/>
    </xf>
    <xf numFmtId="164" fontId="0" fillId="2" borderId="0" xfId="1" applyNumberFormat="1" applyFont="1" applyFill="1" applyBorder="1" applyAlignment="1">
      <alignment horizontal="left" indent="3"/>
    </xf>
    <xf numFmtId="164" fontId="0" fillId="2" borderId="11" xfId="1" applyNumberFormat="1" applyFont="1" applyFill="1" applyBorder="1" applyAlignment="1">
      <alignment horizontal="left" indent="3"/>
    </xf>
    <xf numFmtId="43" fontId="0" fillId="0" borderId="4" xfId="1" applyNumberFormat="1" applyFont="1" applyBorder="1" applyAlignment="1">
      <alignment horizontal="left" indent="3"/>
    </xf>
    <xf numFmtId="43" fontId="0" fillId="0" borderId="5" xfId="1" applyNumberFormat="1" applyFont="1" applyBorder="1" applyAlignment="1">
      <alignment horizontal="center"/>
    </xf>
    <xf numFmtId="43" fontId="0" fillId="6" borderId="5" xfId="1" applyNumberFormat="1" applyFont="1" applyFill="1" applyBorder="1" applyAlignment="1">
      <alignment horizontal="center"/>
    </xf>
    <xf numFmtId="43" fontId="0" fillId="6" borderId="6" xfId="1" applyNumberFormat="1" applyFont="1" applyFill="1" applyBorder="1" applyAlignment="1">
      <alignment horizontal="center"/>
    </xf>
    <xf numFmtId="43" fontId="0" fillId="0" borderId="7" xfId="1" applyNumberFormat="1" applyFont="1" applyBorder="1" applyAlignment="1">
      <alignment horizontal="left" indent="3"/>
    </xf>
    <xf numFmtId="43" fontId="0" fillId="0" borderId="0" xfId="1" applyNumberFormat="1" applyFont="1" applyBorder="1" applyAlignment="1">
      <alignment horizontal="left" indent="3"/>
    </xf>
    <xf numFmtId="43" fontId="0" fillId="6" borderId="0" xfId="1" applyNumberFormat="1" applyFont="1" applyFill="1" applyBorder="1" applyAlignment="1">
      <alignment horizontal="left" indent="3"/>
    </xf>
    <xf numFmtId="43" fontId="0" fillId="6" borderId="8" xfId="1" applyNumberFormat="1" applyFont="1" applyFill="1" applyBorder="1" applyAlignment="1">
      <alignment horizontal="left" indent="3"/>
    </xf>
    <xf numFmtId="43" fontId="0" fillId="6" borderId="7" xfId="1" applyNumberFormat="1" applyFont="1" applyFill="1" applyBorder="1" applyAlignment="1">
      <alignment horizontal="left" indent="3"/>
    </xf>
    <xf numFmtId="43" fontId="0" fillId="0" borderId="8" xfId="1" applyNumberFormat="1" applyFont="1" applyBorder="1" applyAlignment="1">
      <alignment horizontal="left" indent="3"/>
    </xf>
    <xf numFmtId="43" fontId="0" fillId="0" borderId="0" xfId="1" applyNumberFormat="1" applyFont="1" applyFill="1" applyBorder="1" applyAlignment="1">
      <alignment horizontal="left" indent="3"/>
    </xf>
    <xf numFmtId="43" fontId="0" fillId="6" borderId="10" xfId="1" applyNumberFormat="1" applyFont="1" applyFill="1" applyBorder="1" applyAlignment="1">
      <alignment horizontal="left" indent="3"/>
    </xf>
    <xf numFmtId="43" fontId="0" fillId="6" borderId="11" xfId="1" applyNumberFormat="1" applyFont="1" applyFill="1" applyBorder="1" applyAlignment="1">
      <alignment horizontal="left" indent="3"/>
    </xf>
    <xf numFmtId="43" fontId="0" fillId="0" borderId="11" xfId="1" applyNumberFormat="1" applyFont="1" applyBorder="1" applyAlignment="1">
      <alignment horizontal="left" indent="3"/>
    </xf>
    <xf numFmtId="43" fontId="0" fillId="0" borderId="13" xfId="1" applyNumberFormat="1" applyFont="1" applyBorder="1" applyAlignment="1">
      <alignment horizontal="left" indent="3"/>
    </xf>
    <xf numFmtId="43" fontId="0" fillId="0" borderId="19" xfId="0" applyNumberFormat="1" applyBorder="1" applyAlignment="1">
      <alignment horizontal="center"/>
    </xf>
    <xf numFmtId="43" fontId="0" fillId="0" borderId="2" xfId="1" applyNumberFormat="1" applyFont="1" applyBorder="1"/>
    <xf numFmtId="43" fontId="0" fillId="0" borderId="2" xfId="0" applyNumberFormat="1" applyBorder="1"/>
    <xf numFmtId="43" fontId="0" fillId="0" borderId="9" xfId="0" applyNumberFormat="1" applyBorder="1"/>
    <xf numFmtId="43" fontId="0" fillId="0" borderId="0" xfId="0" applyNumberFormat="1" applyBorder="1"/>
    <xf numFmtId="43" fontId="0" fillId="0" borderId="8" xfId="0" applyNumberFormat="1" applyBorder="1"/>
    <xf numFmtId="43" fontId="0" fillId="0" borderId="11" xfId="0" applyNumberFormat="1" applyBorder="1"/>
    <xf numFmtId="43" fontId="0" fillId="0" borderId="13" xfId="0" applyNumberFormat="1" applyBorder="1"/>
    <xf numFmtId="43" fontId="0" fillId="0" borderId="11" xfId="0" applyNumberFormat="1" applyFill="1" applyBorder="1"/>
    <xf numFmtId="43" fontId="0" fillId="0" borderId="20" xfId="0" applyNumberFormat="1" applyFill="1" applyBorder="1" applyAlignment="1">
      <alignment horizontal="center"/>
    </xf>
    <xf numFmtId="43" fontId="0" fillId="0" borderId="8" xfId="1" applyNumberFormat="1" applyFont="1" applyFill="1" applyBorder="1" applyAlignment="1">
      <alignment horizontal="left" indent="3"/>
    </xf>
    <xf numFmtId="0" fontId="0" fillId="2" borderId="0" xfId="0" applyFill="1"/>
    <xf numFmtId="0" fontId="2" fillId="0" borderId="0" xfId="0" applyFont="1" applyFill="1" applyBorder="1"/>
    <xf numFmtId="0" fontId="2" fillId="0" borderId="16" xfId="0" applyFont="1" applyBorder="1" applyAlignment="1">
      <alignment horizontal="center" textRotation="90"/>
    </xf>
    <xf numFmtId="0" fontId="2" fillId="0" borderId="17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1142999</xdr:colOff>
      <xdr:row>17</xdr:row>
      <xdr:rowOff>85724</xdr:rowOff>
    </xdr:from>
    <xdr:to>
      <xdr:col>5</xdr:col>
      <xdr:colOff>485774</xdr:colOff>
      <xdr:row>23</xdr:row>
      <xdr:rowOff>161925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D0C3BA2-9F67-4CB4-92DC-BF77B34D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899" y="4914899"/>
          <a:ext cx="2524125" cy="121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39BB-D208-4A76-9A1B-95E01A865927}">
  <sheetPr>
    <pageSetUpPr fitToPage="1"/>
  </sheetPr>
  <dimension ref="A1:J26"/>
  <sheetViews>
    <sheetView tabSelected="1" workbookViewId="0">
      <selection activeCell="H19" sqref="H19"/>
    </sheetView>
  </sheetViews>
  <sheetFormatPr defaultRowHeight="15" x14ac:dyDescent="0.25"/>
  <cols>
    <col min="1" max="1" width="20.140625" customWidth="1"/>
    <col min="2" max="2" width="13.5703125" customWidth="1"/>
    <col min="3" max="3" width="25.5703125" customWidth="1"/>
    <col min="4" max="4" width="11.140625" customWidth="1"/>
    <col min="5" max="5" width="11" customWidth="1"/>
    <col min="6" max="6" width="10.7109375" customWidth="1"/>
    <col min="7" max="7" width="11.28515625" customWidth="1"/>
    <col min="8" max="9" width="12.7109375" customWidth="1"/>
    <col min="10" max="10" width="11.140625" customWidth="1"/>
  </cols>
  <sheetData>
    <row r="1" spans="1:10" ht="18.75" x14ac:dyDescent="0.3">
      <c r="A1" s="2" t="s">
        <v>7</v>
      </c>
      <c r="B1" s="20">
        <v>12</v>
      </c>
      <c r="C1" s="72" t="s">
        <v>9</v>
      </c>
      <c r="D1" s="72"/>
      <c r="E1" s="72"/>
      <c r="F1" s="3"/>
      <c r="G1" s="3"/>
      <c r="H1" s="4"/>
    </row>
    <row r="2" spans="1:10" ht="18.75" x14ac:dyDescent="0.3">
      <c r="A2" s="5" t="s">
        <v>2</v>
      </c>
      <c r="B2" s="6">
        <v>87</v>
      </c>
      <c r="C2" s="7"/>
      <c r="D2" s="78" t="s">
        <v>0</v>
      </c>
      <c r="E2" s="78"/>
      <c r="F2" s="78"/>
      <c r="G2" s="78"/>
      <c r="H2" s="8"/>
    </row>
    <row r="3" spans="1:10" x14ac:dyDescent="0.25">
      <c r="A3" s="5" t="s">
        <v>3</v>
      </c>
      <c r="B3" s="9">
        <f>SUM(B2*0.46)</f>
        <v>40.020000000000003</v>
      </c>
      <c r="C3" s="10" t="s">
        <v>4</v>
      </c>
      <c r="D3" s="11">
        <v>5</v>
      </c>
      <c r="E3" s="11">
        <v>8</v>
      </c>
      <c r="F3" s="11">
        <v>10</v>
      </c>
      <c r="G3" s="11">
        <v>15</v>
      </c>
      <c r="H3" s="12">
        <v>20</v>
      </c>
    </row>
    <row r="4" spans="1:10" ht="15" customHeight="1" x14ac:dyDescent="0.25">
      <c r="A4" s="13" t="s">
        <v>6</v>
      </c>
      <c r="B4" s="14"/>
      <c r="C4" s="15" t="s">
        <v>1</v>
      </c>
      <c r="D4" s="16">
        <f>$B$3*D3</f>
        <v>200.10000000000002</v>
      </c>
      <c r="E4" s="16">
        <f t="shared" ref="E4:H4" si="0">$B$3*E3</f>
        <v>320.16000000000003</v>
      </c>
      <c r="F4" s="16">
        <f t="shared" si="0"/>
        <v>400.20000000000005</v>
      </c>
      <c r="G4" s="16">
        <f t="shared" si="0"/>
        <v>600.30000000000007</v>
      </c>
      <c r="H4" s="17">
        <f t="shared" si="0"/>
        <v>800.40000000000009</v>
      </c>
    </row>
    <row r="5" spans="1:10" ht="36" customHeight="1" x14ac:dyDescent="0.25">
      <c r="A5" s="18">
        <f>SUM(B$2*C5/1000)</f>
        <v>52.2</v>
      </c>
      <c r="B5" s="79" t="s">
        <v>5</v>
      </c>
      <c r="C5" s="21">
        <v>600</v>
      </c>
      <c r="D5" s="54">
        <f>SUM((1000/D4)*($A$5/10)/$B$1)</f>
        <v>2.1739130434782612</v>
      </c>
      <c r="E5" s="55">
        <f t="shared" ref="E5:H5" si="1">SUM((1000/E4)*($A$5/10)/$B$1)</f>
        <v>1.3586956521739131</v>
      </c>
      <c r="F5" s="55">
        <f t="shared" si="1"/>
        <v>1.0869565217391306</v>
      </c>
      <c r="G5" s="55">
        <f t="shared" si="1"/>
        <v>0.72463768115942029</v>
      </c>
      <c r="H5" s="56">
        <f t="shared" si="1"/>
        <v>0.5434782608695653</v>
      </c>
    </row>
    <row r="6" spans="1:10" ht="33.75" customHeight="1" x14ac:dyDescent="0.25">
      <c r="A6" s="18">
        <f t="shared" ref="A6:A7" si="2">SUM(B$2*C6/1000)</f>
        <v>87</v>
      </c>
      <c r="B6" s="79"/>
      <c r="C6" s="22">
        <v>1000</v>
      </c>
      <c r="D6" s="57">
        <f>SUM((1000/D4)*($A$6/10)/$B$1)</f>
        <v>3.6231884057971011</v>
      </c>
      <c r="E6" s="57">
        <f t="shared" ref="E6:H6" si="3">SUM((1000/E4)*($A$6/10)/$B$1)</f>
        <v>2.264492753623188</v>
      </c>
      <c r="F6" s="57">
        <f t="shared" si="3"/>
        <v>1.8115942028985506</v>
      </c>
      <c r="G6" s="57">
        <f t="shared" si="3"/>
        <v>1.2077294685990336</v>
      </c>
      <c r="H6" s="58">
        <f t="shared" si="3"/>
        <v>0.90579710144927528</v>
      </c>
    </row>
    <row r="7" spans="1:10" ht="36" customHeight="1" thickBot="1" x14ac:dyDescent="0.3">
      <c r="A7" s="19">
        <f t="shared" si="2"/>
        <v>147.9</v>
      </c>
      <c r="B7" s="80"/>
      <c r="C7" s="23">
        <v>1700</v>
      </c>
      <c r="D7" s="59">
        <f>SUM((1000/D4)*($A$7/10)/$B$1)</f>
        <v>6.1594202898550732</v>
      </c>
      <c r="E7" s="59">
        <f t="shared" ref="E7:H7" si="4">SUM((1000/E4)*($A$7/10)/$B$1)</f>
        <v>3.84963768115942</v>
      </c>
      <c r="F7" s="61">
        <f t="shared" si="4"/>
        <v>3.0797101449275366</v>
      </c>
      <c r="G7" s="59">
        <f t="shared" si="4"/>
        <v>2.0531400966183573</v>
      </c>
      <c r="H7" s="60">
        <f t="shared" si="4"/>
        <v>1.5398550724637683</v>
      </c>
    </row>
    <row r="8" spans="1:10" ht="15.75" thickBot="1" x14ac:dyDescent="0.3">
      <c r="C8" s="1"/>
    </row>
    <row r="9" spans="1:10" ht="39" thickBot="1" x14ac:dyDescent="0.4">
      <c r="A9" s="69" t="s">
        <v>13</v>
      </c>
      <c r="B9" s="70"/>
      <c r="C9" s="24" t="s">
        <v>8</v>
      </c>
      <c r="E9" s="76" t="s">
        <v>18</v>
      </c>
      <c r="F9" s="77"/>
      <c r="G9" s="71" t="s">
        <v>15</v>
      </c>
      <c r="H9" s="72"/>
      <c r="I9" s="72"/>
      <c r="J9" s="73"/>
    </row>
    <row r="10" spans="1:10" ht="22.5" customHeight="1" thickBot="1" x14ac:dyDescent="0.3">
      <c r="A10" s="66" t="s">
        <v>12</v>
      </c>
      <c r="B10" s="34">
        <v>250</v>
      </c>
      <c r="C10" s="53">
        <f>SUM(B10/$B$15*10)/$B$16</f>
        <v>2.3148148148148149</v>
      </c>
      <c r="E10" s="33" t="s">
        <v>17</v>
      </c>
      <c r="F10" s="26">
        <v>85</v>
      </c>
      <c r="G10" s="30">
        <v>8</v>
      </c>
      <c r="H10" s="31">
        <v>9</v>
      </c>
      <c r="I10" s="31">
        <v>10</v>
      </c>
      <c r="J10" s="32">
        <v>11</v>
      </c>
    </row>
    <row r="11" spans="1:10" ht="19.5" customHeight="1" thickBot="1" x14ac:dyDescent="0.3">
      <c r="A11" s="67"/>
      <c r="B11" s="34">
        <v>300</v>
      </c>
      <c r="C11" s="53">
        <f t="shared" ref="C11:C14" si="5">SUM(B11/$B$15*10)/$B$16</f>
        <v>2.7777777777777781</v>
      </c>
      <c r="E11" s="74" t="s">
        <v>14</v>
      </c>
      <c r="F11" s="36">
        <v>150</v>
      </c>
      <c r="G11" s="38">
        <f>SUM($F$11/$F$10*10)/G$10</f>
        <v>2.2058823529411766</v>
      </c>
      <c r="H11" s="39">
        <f t="shared" ref="H11:J11" si="6">SUM($F$11/$F$10*10)/H10</f>
        <v>1.9607843137254903</v>
      </c>
      <c r="I11" s="40">
        <f t="shared" si="6"/>
        <v>1.7647058823529413</v>
      </c>
      <c r="J11" s="41">
        <f t="shared" si="6"/>
        <v>1.6042780748663104</v>
      </c>
    </row>
    <row r="12" spans="1:10" ht="23.25" customHeight="1" thickBot="1" x14ac:dyDescent="0.3">
      <c r="A12" s="67"/>
      <c r="B12" s="34">
        <v>400</v>
      </c>
      <c r="C12" s="62">
        <f t="shared" si="5"/>
        <v>3.7037037037037037</v>
      </c>
      <c r="E12" s="74"/>
      <c r="F12" s="36">
        <v>200</v>
      </c>
      <c r="G12" s="42">
        <f>SUM($F$12/$F$10*10)/G$10</f>
        <v>2.9411764705882355</v>
      </c>
      <c r="H12" s="43">
        <f t="shared" ref="H12:J12" si="7">SUM($F$12/$F$10*10)/H$10</f>
        <v>2.6143790849673203</v>
      </c>
      <c r="I12" s="44">
        <f>SUM($F$12/$F$10*10)/I$10</f>
        <v>2.3529411764705883</v>
      </c>
      <c r="J12" s="45">
        <f t="shared" si="7"/>
        <v>2.1390374331550803</v>
      </c>
    </row>
    <row r="13" spans="1:10" ht="19.5" customHeight="1" thickBot="1" x14ac:dyDescent="0.3">
      <c r="A13" s="67"/>
      <c r="B13" s="34">
        <v>500</v>
      </c>
      <c r="C13" s="53">
        <f>SUM(B13/$B$15*10)/$B$16</f>
        <v>4.6296296296296298</v>
      </c>
      <c r="E13" s="74"/>
      <c r="F13" s="36">
        <v>250</v>
      </c>
      <c r="G13" s="46">
        <f>SUM($F$13/$F$10*10)/G$10</f>
        <v>3.6764705882352944</v>
      </c>
      <c r="H13" s="43">
        <f t="shared" ref="H13:J13" si="8">SUM($F$13/$F$10*10)/H$10</f>
        <v>3.2679738562091507</v>
      </c>
      <c r="I13" s="43">
        <f t="shared" si="8"/>
        <v>2.9411764705882355</v>
      </c>
      <c r="J13" s="47">
        <f t="shared" si="8"/>
        <v>2.6737967914438503</v>
      </c>
    </row>
    <row r="14" spans="1:10" ht="21" customHeight="1" thickBot="1" x14ac:dyDescent="0.3">
      <c r="A14" s="68"/>
      <c r="B14" s="35">
        <v>550</v>
      </c>
      <c r="C14" s="53">
        <f t="shared" si="5"/>
        <v>5.0925925925925926</v>
      </c>
      <c r="E14" s="74"/>
      <c r="F14" s="36">
        <v>300</v>
      </c>
      <c r="G14" s="46">
        <f>SUM($F$14/$F$10*10)/G$10</f>
        <v>4.4117647058823533</v>
      </c>
      <c r="H14" s="48">
        <f t="shared" ref="H14:J14" si="9">SUM($F$14/$F$10*10)/H$10</f>
        <v>3.9215686274509807</v>
      </c>
      <c r="I14" s="43">
        <f t="shared" si="9"/>
        <v>3.5294117647058827</v>
      </c>
      <c r="J14" s="47">
        <f t="shared" si="9"/>
        <v>3.2085561497326207</v>
      </c>
    </row>
    <row r="15" spans="1:10" x14ac:dyDescent="0.25">
      <c r="A15" s="25" t="s">
        <v>10</v>
      </c>
      <c r="B15" s="26">
        <v>90</v>
      </c>
      <c r="C15" s="8"/>
      <c r="E15" s="74"/>
      <c r="F15" s="36">
        <v>350</v>
      </c>
      <c r="G15" s="46">
        <f>SUM($F$15/$F$10*10)/G$10</f>
        <v>5.1470588235294112</v>
      </c>
      <c r="H15" s="44">
        <f t="shared" ref="H15:J15" si="10">SUM($F$15/$F$10*10)/H$10</f>
        <v>4.5751633986928102</v>
      </c>
      <c r="I15" s="43">
        <f t="shared" si="10"/>
        <v>4.117647058823529</v>
      </c>
      <c r="J15" s="63">
        <f t="shared" si="10"/>
        <v>3.7433155080213898</v>
      </c>
    </row>
    <row r="16" spans="1:10" ht="15.75" thickBot="1" x14ac:dyDescent="0.3">
      <c r="A16" s="25" t="s">
        <v>11</v>
      </c>
      <c r="B16" s="26">
        <v>12</v>
      </c>
      <c r="C16" s="8"/>
      <c r="E16" s="75"/>
      <c r="F16" s="37">
        <v>400</v>
      </c>
      <c r="G16" s="49">
        <f>SUM($F$16/$F$10*10)/G$10</f>
        <v>5.882352941176471</v>
      </c>
      <c r="H16" s="50">
        <f t="shared" ref="H16:J16" si="11">SUM($F$16/$F$10*10)/H$10</f>
        <v>5.2287581699346406</v>
      </c>
      <c r="I16" s="51">
        <f>SUM($F$16/$F$10*10)/I$10</f>
        <v>4.7058823529411766</v>
      </c>
      <c r="J16" s="52">
        <f t="shared" si="11"/>
        <v>4.2780748663101607</v>
      </c>
    </row>
    <row r="17" spans="1:3" ht="15.75" thickBot="1" x14ac:dyDescent="0.3">
      <c r="A17" s="27" t="s">
        <v>16</v>
      </c>
      <c r="B17" s="28"/>
      <c r="C17" s="29"/>
    </row>
    <row r="19" spans="1:3" x14ac:dyDescent="0.25">
      <c r="A19" s="64"/>
    </row>
    <row r="20" spans="1:3" x14ac:dyDescent="0.25">
      <c r="A20" s="65" t="s">
        <v>19</v>
      </c>
    </row>
    <row r="25" spans="1:3" x14ac:dyDescent="0.25">
      <c r="A25" s="81" t="s">
        <v>20</v>
      </c>
    </row>
    <row r="26" spans="1:3" x14ac:dyDescent="0.25">
      <c r="A26" t="s">
        <v>21</v>
      </c>
    </row>
  </sheetData>
  <mergeCells count="8">
    <mergeCell ref="A10:A14"/>
    <mergeCell ref="A9:B9"/>
    <mergeCell ref="G9:J9"/>
    <mergeCell ref="C1:E1"/>
    <mergeCell ref="E11:E16"/>
    <mergeCell ref="E9:F9"/>
    <mergeCell ref="D2:G2"/>
    <mergeCell ref="B5:B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Menhenett</dc:creator>
  <cp:lastModifiedBy>Lisa Miller</cp:lastModifiedBy>
  <cp:lastPrinted>2022-03-30T01:25:45Z</cp:lastPrinted>
  <dcterms:created xsi:type="dcterms:W3CDTF">2022-03-29T04:10:16Z</dcterms:created>
  <dcterms:modified xsi:type="dcterms:W3CDTF">2022-04-27T05:56:09Z</dcterms:modified>
</cp:coreProperties>
</file>